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star\Downloads\Delete stuff\DBC\media\"/>
    </mc:Choice>
  </mc:AlternateContent>
  <xr:revisionPtr revIDLastSave="0" documentId="13_ncr:1_{0B622217-81DF-474F-8E78-C457945B903B}" xr6:coauthVersionLast="47" xr6:coauthVersionMax="47" xr10:uidLastSave="{00000000-0000-0000-0000-000000000000}"/>
  <bookViews>
    <workbookView xWindow="32850" yWindow="2055" windowWidth="24090" windowHeight="12660" xr2:uid="{EC98B914-C31B-48B4-917A-4B7DAA890D8C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0" i="1"/>
  <c r="B11" i="1"/>
  <c r="B12" i="1"/>
  <c r="B13" i="1"/>
  <c r="B14" i="1"/>
  <c r="B15" i="1"/>
  <c r="B16" i="1"/>
  <c r="B17" i="1"/>
  <c r="B27" i="1"/>
  <c r="B38" i="1" s="1"/>
  <c r="B39" i="1" s="1"/>
  <c r="B25" i="1"/>
  <c r="B32" i="1"/>
</calcChain>
</file>

<file path=xl/sharedStrings.xml><?xml version="1.0" encoding="utf-8"?>
<sst xmlns="http://schemas.openxmlformats.org/spreadsheetml/2006/main" count="36" uniqueCount="32">
  <si>
    <t>Number of participants = 17 plus SAG driver = 18 total; 9 double rooms</t>
  </si>
  <si>
    <t>EXPENSES</t>
  </si>
  <si>
    <t xml:space="preserve">ESTIMATED </t>
  </si>
  <si>
    <t xml:space="preserve">ACTUAL </t>
  </si>
  <si>
    <t xml:space="preserve">A = Total Cost of Accomodations </t>
  </si>
  <si>
    <t>Accomodations/particpant @18 (rounded up)</t>
  </si>
  <si>
    <t>SAG Vehicle rental</t>
  </si>
  <si>
    <t>Gas for SAG Vehicle</t>
  </si>
  <si>
    <t>Tolls for SAG vehicle</t>
  </si>
  <si>
    <t>Water and snacks for SAG vehicle</t>
  </si>
  <si>
    <t xml:space="preserve">B = Total Cost of SAG Vehicle &amp; Other </t>
  </si>
  <si>
    <t>C = Total Cost of Tour  (A+B)</t>
  </si>
  <si>
    <t>INCOME</t>
  </si>
  <si>
    <t>D = Total Income (16 participants @ $400)</t>
  </si>
  <si>
    <t>SAG driver &amp; tour leader rooms subsidized by DBC</t>
  </si>
  <si>
    <t>Net cost to DBC/particpant/day</t>
  </si>
  <si>
    <t>Must be within limit of $20/day/person</t>
  </si>
  <si>
    <t>TOUR FEE FOR EACH OF 16 PARTICIPANTS = $400</t>
  </si>
  <si>
    <t>DEPOSIT AT TIME OF SIGNUP = $75</t>
  </si>
  <si>
    <t>Accomodations:</t>
  </si>
  <si>
    <t>SAG Vehicle &amp; Other:</t>
  </si>
  <si>
    <t>NET COST</t>
  </si>
  <si>
    <t>E = Net cost to DBC  (C-D)</t>
  </si>
  <si>
    <t>BUDGET FOR CALIFORNIA ONE-WEEK TOUR</t>
  </si>
  <si>
    <t>day 1: Super 8 Motel, City A, 9 rooms @ $100 Incl. tax</t>
  </si>
  <si>
    <t>day 2: Budget Motel, City B, 9 rooms @ $110 Incl. tax</t>
  </si>
  <si>
    <t>day 3: Super 8 Motel, City C, 9 rooms @ $95 Incl. tax</t>
  </si>
  <si>
    <t>day 5: Super 8 Motel, City E, 9 rooms @ $100 Incl. tax</t>
  </si>
  <si>
    <t>day 6: Super 8 Motel, City F, 9 rooms @ $125 Incl. tax</t>
  </si>
  <si>
    <t>day 7: Super 8 Motel, City G, 9 rooms @ $115 Incl. tax</t>
  </si>
  <si>
    <t>day 8: Return to Davis via bike or vehicle</t>
  </si>
  <si>
    <t>day 4: Super 8 Motel, City D, 9 rooms @ $140 Incl.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</si>
</sst>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18" x14ac:knownFonts="1">
    <font>
      <sz val="10"/>
      <name val="Arial"/>
    </font>
    <font>
      <sz val="16"/>
      <color indexed="8"/>
      <name val="Calibri"/>
      <family val="2"/>
    </font>
    <font>
      <b/>
      <sz val="11"/>
      <color indexed="8"/>
      <name val="Calibri"/>
    </font>
    <font>
      <b/>
      <sz val="10"/>
      <color indexed="8"/>
      <name val="Arial"/>
    </font>
    <font>
      <sz val="10"/>
      <color indexed="8"/>
      <name val="Arial"/>
    </font>
    <font>
      <b/>
      <sz val="11"/>
      <color indexed="8"/>
      <name val="Calibri"/>
      <family val="2"/>
    </font>
    <font>
      <b/>
      <sz val="10"/>
      <color indexed="8"/>
      <name val="Calibri"/>
    </font>
    <font>
      <sz val="11"/>
      <color indexed="8"/>
      <name val="Calibri"/>
      <family val="2"/>
    </font>
    <font>
      <i/>
      <sz val="10"/>
      <name val="Courier"/>
      <family val="3"/>
    </font>
    <font>
      <sz val="10"/>
      <color indexed="10"/>
      <name val="Courier"/>
      <family val="3"/>
    </font>
    <font>
      <i/>
      <sz val="10"/>
      <color indexed="10"/>
      <name val="Courier"/>
      <family val="3"/>
    </font>
    <font>
      <b/>
      <u/>
      <sz val="10"/>
      <name val="Courier"/>
      <family val="3"/>
    </font>
    <font>
      <sz val="10"/>
      <color indexed="10"/>
      <name val="Courier"/>
    </font>
    <font>
      <b/>
      <sz val="10"/>
      <name val="Courier"/>
      <family val="3"/>
    </font>
    <font>
      <sz val="12"/>
      <color indexed="8"/>
      <name val="Calibri"/>
      <family val="2"/>
    </font>
    <font>
      <b/>
      <sz val="12"/>
      <name val="Courier"/>
      <family val="3"/>
    </font>
    <font>
      <b/>
      <sz val="10"/>
      <name val="Courier"/>
    </font>
    <font>
      <sz val="8"/>
      <name val="Arial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64" fontId="0" fillId="0" borderId="0" xfId="0" applyNumberFormat="1"/>
    <xf numFmtId="39" fontId="0" fillId="0" borderId="0" xfId="0" applyNumberFormat="1"/>
    <xf numFmtId="0" fontId="2" fillId="0" borderId="0" xfId="0" applyFont="1" applyAlignment="1">
      <alignment horizontal="left"/>
    </xf>
    <xf numFmtId="39" fontId="0" fillId="0" borderId="0" xfId="0" applyNumberFormat="1" applyAlignment="1">
      <alignment horizontal="right"/>
    </xf>
    <xf numFmtId="164" fontId="3" fillId="0" borderId="1" xfId="0" applyNumberFormat="1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164" fontId="4" fillId="0" borderId="3" xfId="0" applyNumberFormat="1" applyFont="1" applyBorder="1" applyAlignment="1">
      <alignment horizontal="center" wrapText="1"/>
    </xf>
    <xf numFmtId="39" fontId="4" fillId="0" borderId="4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164" fontId="0" fillId="0" borderId="7" xfId="0" applyNumberFormat="1" applyBorder="1"/>
    <xf numFmtId="39" fontId="0" fillId="0" borderId="8" xfId="0" applyNumberFormat="1" applyBorder="1"/>
    <xf numFmtId="164" fontId="0" fillId="0" borderId="9" xfId="0" applyNumberFormat="1" applyBorder="1"/>
    <xf numFmtId="39" fontId="0" fillId="0" borderId="10" xfId="0" applyNumberFormat="1" applyBorder="1"/>
    <xf numFmtId="39" fontId="5" fillId="0" borderId="0" xfId="0" applyNumberFormat="1" applyFont="1" applyAlignment="1">
      <alignment horizontal="right"/>
    </xf>
    <xf numFmtId="164" fontId="5" fillId="0" borderId="7" xfId="0" applyNumberFormat="1" applyFont="1" applyBorder="1"/>
    <xf numFmtId="39" fontId="0" fillId="0" borderId="11" xfId="0" applyNumberFormat="1" applyBorder="1"/>
    <xf numFmtId="0" fontId="5" fillId="0" borderId="7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164" fontId="7" fillId="0" borderId="7" xfId="0" applyNumberFormat="1" applyFont="1" applyBorder="1"/>
    <xf numFmtId="164" fontId="7" fillId="0" borderId="9" xfId="0" applyNumberFormat="1" applyFont="1" applyBorder="1"/>
    <xf numFmtId="164" fontId="5" fillId="0" borderId="12" xfId="0" applyNumberFormat="1" applyFont="1" applyBorder="1"/>
    <xf numFmtId="39" fontId="0" fillId="0" borderId="13" xfId="0" applyNumberFormat="1" applyBorder="1"/>
    <xf numFmtId="164" fontId="5" fillId="0" borderId="0" xfId="0" applyNumberFormat="1" applyFont="1"/>
    <xf numFmtId="0" fontId="0" fillId="0" borderId="11" xfId="0" applyBorder="1"/>
    <xf numFmtId="39" fontId="0" fillId="0" borderId="13" xfId="0" applyNumberFormat="1" applyBorder="1" applyAlignment="1">
      <alignment wrapText="1"/>
    </xf>
    <xf numFmtId="39" fontId="0" fillId="0" borderId="0" xfId="0" applyNumberFormat="1" applyAlignment="1">
      <alignment wrapText="1"/>
    </xf>
    <xf numFmtId="39" fontId="8" fillId="0" borderId="0" xfId="0" applyNumberFormat="1" applyFont="1"/>
    <xf numFmtId="164" fontId="9" fillId="0" borderId="0" xfId="0" applyNumberFormat="1" applyFont="1"/>
    <xf numFmtId="39" fontId="10" fillId="0" borderId="0" xfId="0" applyNumberFormat="1" applyFont="1"/>
    <xf numFmtId="164" fontId="0" fillId="0" borderId="0" xfId="0" applyNumberFormat="1" applyAlignment="1">
      <alignment horizontal="fill"/>
    </xf>
    <xf numFmtId="164" fontId="0" fillId="0" borderId="0" xfId="0" applyNumberFormat="1" applyAlignment="1">
      <alignment horizontal="right"/>
    </xf>
    <xf numFmtId="39" fontId="11" fillId="0" borderId="0" xfId="0" applyNumberFormat="1" applyFont="1"/>
    <xf numFmtId="164" fontId="11" fillId="0" borderId="0" xfId="0" applyNumberFormat="1" applyFont="1"/>
    <xf numFmtId="39" fontId="12" fillId="0" borderId="0" xfId="0" applyNumberFormat="1" applyFont="1"/>
    <xf numFmtId="164" fontId="12" fillId="0" borderId="0" xfId="0" applyNumberFormat="1" applyFont="1"/>
    <xf numFmtId="39" fontId="9" fillId="0" borderId="0" xfId="0" applyNumberFormat="1" applyFont="1"/>
    <xf numFmtId="164" fontId="13" fillId="0" borderId="0" xfId="0" applyNumberFormat="1" applyFont="1"/>
    <xf numFmtId="39" fontId="14" fillId="0" borderId="0" xfId="0" applyNumberFormat="1" applyFont="1"/>
    <xf numFmtId="164" fontId="15" fillId="0" borderId="0" xfId="0" applyNumberFormat="1" applyFont="1"/>
    <xf numFmtId="39" fontId="16" fillId="0" borderId="0" xfId="0" applyNumberFormat="1" applyFont="1"/>
    <xf numFmtId="164" fontId="16" fillId="0" borderId="0" xfId="0" applyNumberFormat="1" applyFont="1"/>
    <xf numFmtId="39" fontId="13" fillId="0" borderId="0" xfId="0" applyNumberFormat="1" applyFont="1"/>
    <xf numFmtId="39" fontId="0" fillId="0" borderId="14" xfId="0" applyNumberFormat="1" applyBorder="1"/>
    <xf numFmtId="39" fontId="0" fillId="0" borderId="15" xfId="0" applyNumberFormat="1" applyBorder="1" applyAlignment="1">
      <alignment horizontal="right" wrapText="1"/>
    </xf>
    <xf numFmtId="39" fontId="7" fillId="0" borderId="0" xfId="0" applyNumberFormat="1" applyFont="1" applyAlignment="1">
      <alignment horizontal="right"/>
    </xf>
    <xf numFmtId="164" fontId="0" fillId="0" borderId="12" xfId="0" applyNumberFormat="1" applyBorder="1"/>
    <xf numFmtId="164" fontId="3" fillId="0" borderId="3" xfId="0" applyNumberFormat="1" applyFont="1" applyBorder="1" applyAlignment="1">
      <alignment horizontal="center" wrapText="1"/>
    </xf>
    <xf numFmtId="39" fontId="5" fillId="0" borderId="7" xfId="0" applyNumberFormat="1" applyFont="1" applyBorder="1" applyAlignment="1">
      <alignment horizontal="left"/>
    </xf>
    <xf numFmtId="164" fontId="5" fillId="0" borderId="16" xfId="0" applyNumberFormat="1" applyFont="1" applyBorder="1"/>
    <xf numFmtId="39" fontId="0" fillId="0" borderId="7" xfId="0" applyNumberFormat="1" applyBorder="1" applyAlignment="1">
      <alignment horizontal="right" wrapText="1"/>
    </xf>
    <xf numFmtId="39" fontId="5" fillId="0" borderId="17" xfId="0" applyNumberFormat="1" applyFont="1" applyBorder="1" applyAlignment="1">
      <alignment horizontal="left"/>
    </xf>
    <xf numFmtId="39" fontId="0" fillId="0" borderId="18" xfId="0" applyNumberFormat="1" applyBorder="1"/>
    <xf numFmtId="39" fontId="0" fillId="0" borderId="18" xfId="0" applyNumberFormat="1" applyBorder="1" applyAlignment="1">
      <alignment horizontal="right" wrapText="1"/>
    </xf>
    <xf numFmtId="39" fontId="6" fillId="0" borderId="17" xfId="0" applyNumberFormat="1" applyFont="1" applyBorder="1" applyAlignment="1">
      <alignment horizontal="right"/>
    </xf>
    <xf numFmtId="39" fontId="5" fillId="0" borderId="17" xfId="0" applyNumberFormat="1" applyFont="1" applyBorder="1" applyAlignment="1">
      <alignment horizontal="right"/>
    </xf>
    <xf numFmtId="39" fontId="5" fillId="0" borderId="19" xfId="0" applyNumberFormat="1" applyFont="1" applyBorder="1" applyAlignment="1">
      <alignment horizontal="left"/>
    </xf>
    <xf numFmtId="3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9" fontId="2" fillId="0" borderId="0" xfId="0" applyNumberFormat="1" applyFont="1"/>
    <xf numFmtId="0" fontId="0" fillId="0" borderId="0" xfId="0"/>
    <xf numFmtId="0" fontId="2" fillId="0" borderId="0" xfId="0" applyFont="1" applyAlignment="1">
      <alignment horizontal="left"/>
    </xf>
    <xf numFmtId="39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2DFE8-BED4-4404-8DA2-75568420072A}">
  <dimension ref="A1:D64"/>
  <sheetViews>
    <sheetView tabSelected="1" workbookViewId="0">
      <selection activeCell="B14" sqref="B14"/>
    </sheetView>
  </sheetViews>
  <sheetFormatPr defaultRowHeight="12.75" x14ac:dyDescent="0.2"/>
  <cols>
    <col min="1" max="1" width="46.85546875" customWidth="1"/>
    <col min="2" max="2" width="12.5703125" style="1" customWidth="1"/>
    <col min="3" max="3" width="15.42578125" customWidth="1"/>
  </cols>
  <sheetData>
    <row r="1" spans="1:4" x14ac:dyDescent="0.2">
      <c r="A1" s="59"/>
      <c r="B1" s="59"/>
      <c r="C1" s="59"/>
    </row>
    <row r="2" spans="1:4" ht="21" x14ac:dyDescent="0.35">
      <c r="A2" s="58" t="s">
        <v>23</v>
      </c>
      <c r="B2" s="59"/>
      <c r="C2" s="59"/>
    </row>
    <row r="3" spans="1:4" ht="15" x14ac:dyDescent="0.25">
      <c r="A3" s="60"/>
      <c r="B3" s="61"/>
      <c r="C3" s="61"/>
    </row>
    <row r="4" spans="1:4" ht="15" x14ac:dyDescent="0.25">
      <c r="A4" s="62" t="s">
        <v>0</v>
      </c>
      <c r="B4" s="61"/>
      <c r="C4" s="61"/>
      <c r="D4" s="4"/>
    </row>
    <row r="5" spans="1:4" ht="15" x14ac:dyDescent="0.25">
      <c r="A5" s="3"/>
      <c r="B5"/>
      <c r="D5" s="4"/>
    </row>
    <row r="6" spans="1:4" ht="13.5" thickBot="1" x14ac:dyDescent="0.25">
      <c r="A6" s="2"/>
      <c r="C6" s="2"/>
    </row>
    <row r="7" spans="1:4" ht="13.5" thickBot="1" x14ac:dyDescent="0.25">
      <c r="A7" s="5" t="s">
        <v>1</v>
      </c>
      <c r="B7" s="7" t="s">
        <v>2</v>
      </c>
      <c r="C7" s="8" t="s">
        <v>3</v>
      </c>
    </row>
    <row r="8" spans="1:4" ht="15.75" thickTop="1" x14ac:dyDescent="0.25">
      <c r="A8" s="52" t="s">
        <v>19</v>
      </c>
      <c r="B8" s="9"/>
      <c r="C8" s="10"/>
    </row>
    <row r="9" spans="1:4" x14ac:dyDescent="0.2">
      <c r="A9" s="53" t="s">
        <v>24</v>
      </c>
      <c r="B9" s="11">
        <f>9*100</f>
        <v>900</v>
      </c>
      <c r="C9" s="12"/>
    </row>
    <row r="10" spans="1:4" x14ac:dyDescent="0.2">
      <c r="A10" s="53" t="s">
        <v>25</v>
      </c>
      <c r="B10" s="11">
        <f>9*110</f>
        <v>990</v>
      </c>
      <c r="C10" s="12"/>
    </row>
    <row r="11" spans="1:4" x14ac:dyDescent="0.2">
      <c r="A11" s="53" t="s">
        <v>26</v>
      </c>
      <c r="B11" s="11">
        <f>9*95</f>
        <v>855</v>
      </c>
      <c r="C11" s="12"/>
    </row>
    <row r="12" spans="1:4" x14ac:dyDescent="0.2">
      <c r="A12" s="53" t="s">
        <v>31</v>
      </c>
      <c r="B12" s="11">
        <f>9*140</f>
        <v>1260</v>
      </c>
      <c r="C12" s="12"/>
    </row>
    <row r="13" spans="1:4" x14ac:dyDescent="0.2">
      <c r="A13" s="53" t="s">
        <v>27</v>
      </c>
      <c r="B13" s="11">
        <f>9*100</f>
        <v>900</v>
      </c>
      <c r="C13" s="12"/>
    </row>
    <row r="14" spans="1:4" x14ac:dyDescent="0.2">
      <c r="A14" s="53" t="s">
        <v>28</v>
      </c>
      <c r="B14" s="11">
        <f>9*125</f>
        <v>1125</v>
      </c>
      <c r="C14" s="12"/>
    </row>
    <row r="15" spans="1:4" x14ac:dyDescent="0.2">
      <c r="A15" s="53" t="s">
        <v>29</v>
      </c>
      <c r="B15" s="11">
        <f>9*115</f>
        <v>1035</v>
      </c>
      <c r="C15" s="12"/>
    </row>
    <row r="16" spans="1:4" ht="13.5" thickBot="1" x14ac:dyDescent="0.25">
      <c r="A16" s="53" t="s">
        <v>30</v>
      </c>
      <c r="B16" s="13">
        <f>9*0</f>
        <v>0</v>
      </c>
      <c r="C16" s="14"/>
    </row>
    <row r="17" spans="1:3" ht="15.75" thickTop="1" x14ac:dyDescent="0.25">
      <c r="A17" s="52" t="s">
        <v>4</v>
      </c>
      <c r="B17" s="16">
        <f>SUM(B9:B16)</f>
        <v>7065</v>
      </c>
      <c r="C17" s="12"/>
    </row>
    <row r="18" spans="1:3" ht="15" x14ac:dyDescent="0.25">
      <c r="A18" s="54" t="s">
        <v>5</v>
      </c>
      <c r="B18" s="16">
        <v>400</v>
      </c>
      <c r="C18" s="17"/>
    </row>
    <row r="19" spans="1:3" ht="15" x14ac:dyDescent="0.25">
      <c r="A19" s="55"/>
      <c r="B19" s="16"/>
      <c r="C19" s="17"/>
    </row>
    <row r="20" spans="1:3" ht="15" x14ac:dyDescent="0.25">
      <c r="A20" s="52" t="s">
        <v>20</v>
      </c>
      <c r="B20" s="18"/>
      <c r="C20" s="19"/>
    </row>
    <row r="21" spans="1:3" ht="15" x14ac:dyDescent="0.25">
      <c r="A21" s="53" t="s">
        <v>6</v>
      </c>
      <c r="B21" s="20">
        <v>465</v>
      </c>
      <c r="C21" s="12"/>
    </row>
    <row r="22" spans="1:3" ht="15" x14ac:dyDescent="0.25">
      <c r="A22" s="53" t="s">
        <v>7</v>
      </c>
      <c r="B22" s="20">
        <v>150</v>
      </c>
      <c r="C22" s="12"/>
    </row>
    <row r="23" spans="1:3" ht="15" x14ac:dyDescent="0.25">
      <c r="A23" s="53" t="s">
        <v>8</v>
      </c>
      <c r="B23" s="20">
        <v>12</v>
      </c>
      <c r="C23" s="12"/>
    </row>
    <row r="24" spans="1:3" ht="15.75" thickBot="1" x14ac:dyDescent="0.3">
      <c r="A24" s="53" t="s">
        <v>9</v>
      </c>
      <c r="B24" s="21">
        <v>125</v>
      </c>
      <c r="C24" s="14"/>
    </row>
    <row r="25" spans="1:3" ht="15.75" thickTop="1" x14ac:dyDescent="0.25">
      <c r="A25" s="52" t="s">
        <v>10</v>
      </c>
      <c r="B25" s="16">
        <f>SUM(B21:B24)</f>
        <v>752</v>
      </c>
      <c r="C25" s="12"/>
    </row>
    <row r="26" spans="1:3" ht="15" x14ac:dyDescent="0.25">
      <c r="A26" s="56"/>
      <c r="B26" s="16"/>
      <c r="C26" s="12"/>
    </row>
    <row r="27" spans="1:3" ht="15.75" thickBot="1" x14ac:dyDescent="0.3">
      <c r="A27" s="57" t="s">
        <v>11</v>
      </c>
      <c r="B27" s="22">
        <f>SUM(B17,B25)</f>
        <v>7817</v>
      </c>
      <c r="C27" s="23"/>
    </row>
    <row r="28" spans="1:3" ht="15" x14ac:dyDescent="0.25">
      <c r="A28" s="15"/>
      <c r="B28" s="24"/>
      <c r="C28" s="2"/>
    </row>
    <row r="29" spans="1:3" ht="15" x14ac:dyDescent="0.25">
      <c r="A29" s="15"/>
      <c r="B29" s="24"/>
      <c r="C29" s="2"/>
    </row>
    <row r="30" spans="1:3" ht="13.5" thickBot="1" x14ac:dyDescent="0.25">
      <c r="A30" s="2"/>
      <c r="C30" s="2"/>
    </row>
    <row r="31" spans="1:3" ht="13.5" thickBot="1" x14ac:dyDescent="0.25">
      <c r="A31" s="6" t="s">
        <v>12</v>
      </c>
      <c r="B31" s="7" t="s">
        <v>2</v>
      </c>
      <c r="C31" s="8" t="s">
        <v>3</v>
      </c>
    </row>
    <row r="32" spans="1:3" ht="15.75" thickTop="1" x14ac:dyDescent="0.25">
      <c r="A32" s="49" t="s">
        <v>13</v>
      </c>
      <c r="B32" s="16">
        <f>16*B18</f>
        <v>6400</v>
      </c>
      <c r="C32" s="25"/>
    </row>
    <row r="33" spans="1:3" ht="15.75" thickBot="1" x14ac:dyDescent="0.3">
      <c r="A33" s="45" t="s">
        <v>14</v>
      </c>
      <c r="B33" s="22"/>
      <c r="C33" s="26"/>
    </row>
    <row r="34" spans="1:3" ht="15" x14ac:dyDescent="0.25">
      <c r="A34" s="15"/>
      <c r="B34" s="24"/>
      <c r="C34" s="27"/>
    </row>
    <row r="35" spans="1:3" ht="15" x14ac:dyDescent="0.25">
      <c r="A35" s="15"/>
      <c r="B35" s="24"/>
      <c r="C35" s="27"/>
    </row>
    <row r="36" spans="1:3" ht="15.75" thickBot="1" x14ac:dyDescent="0.3">
      <c r="A36" s="15"/>
      <c r="B36" s="24"/>
      <c r="C36" s="27"/>
    </row>
    <row r="37" spans="1:3" ht="13.5" thickBot="1" x14ac:dyDescent="0.25">
      <c r="A37" s="48" t="s">
        <v>21</v>
      </c>
      <c r="B37" s="7" t="s">
        <v>2</v>
      </c>
      <c r="C37" s="8" t="s">
        <v>3</v>
      </c>
    </row>
    <row r="38" spans="1:3" ht="15.75" thickTop="1" x14ac:dyDescent="0.25">
      <c r="A38" s="9" t="s">
        <v>22</v>
      </c>
      <c r="B38" s="16">
        <f>B27-B32</f>
        <v>1417</v>
      </c>
      <c r="C38" s="17"/>
    </row>
    <row r="39" spans="1:3" ht="15" x14ac:dyDescent="0.25">
      <c r="A39" s="51" t="s">
        <v>15</v>
      </c>
      <c r="B39" s="50">
        <f>B38/18/7</f>
        <v>11.246031746031747</v>
      </c>
      <c r="C39" s="25"/>
    </row>
    <row r="40" spans="1:3" ht="13.5" thickBot="1" x14ac:dyDescent="0.25">
      <c r="A40" s="45" t="s">
        <v>16</v>
      </c>
      <c r="B40" s="47"/>
      <c r="C40" s="44"/>
    </row>
    <row r="41" spans="1:3" ht="15" x14ac:dyDescent="0.25">
      <c r="A41" s="46"/>
      <c r="C41" s="2"/>
    </row>
    <row r="42" spans="1:3" ht="15" x14ac:dyDescent="0.25">
      <c r="A42" s="46"/>
      <c r="C42" s="2"/>
    </row>
    <row r="43" spans="1:3" ht="15" x14ac:dyDescent="0.25">
      <c r="A43" s="63" t="s">
        <v>17</v>
      </c>
      <c r="B43" s="64"/>
      <c r="C43" s="64"/>
    </row>
    <row r="44" spans="1:3" ht="15" x14ac:dyDescent="0.25">
      <c r="A44" s="63" t="s">
        <v>18</v>
      </c>
      <c r="B44" s="64"/>
      <c r="C44" s="64"/>
    </row>
    <row r="45" spans="1:3" x14ac:dyDescent="0.2">
      <c r="A45" s="2"/>
      <c r="C45" s="2"/>
    </row>
    <row r="46" spans="1:3" x14ac:dyDescent="0.2">
      <c r="A46" s="28"/>
      <c r="C46" s="2"/>
    </row>
    <row r="47" spans="1:3" x14ac:dyDescent="0.2">
      <c r="A47" s="2"/>
      <c r="B47" s="29"/>
      <c r="C47" s="2"/>
    </row>
    <row r="48" spans="1:3" x14ac:dyDescent="0.2">
      <c r="A48" s="2"/>
      <c r="B48" s="29"/>
      <c r="C48" s="2"/>
    </row>
    <row r="49" spans="1:3" x14ac:dyDescent="0.2">
      <c r="A49" s="2"/>
      <c r="B49" s="29"/>
      <c r="C49" s="2"/>
    </row>
    <row r="50" spans="1:3" x14ac:dyDescent="0.2">
      <c r="A50" s="2"/>
      <c r="C50" s="30"/>
    </row>
    <row r="51" spans="1:3" x14ac:dyDescent="0.2">
      <c r="A51" s="2"/>
      <c r="B51" s="31"/>
      <c r="C51" s="2"/>
    </row>
    <row r="52" spans="1:3" x14ac:dyDescent="0.2">
      <c r="A52" s="2"/>
      <c r="C52" s="2"/>
    </row>
    <row r="53" spans="1:3" x14ac:dyDescent="0.2">
      <c r="A53" s="2"/>
      <c r="C53" s="2"/>
    </row>
    <row r="54" spans="1:3" x14ac:dyDescent="0.2">
      <c r="A54" s="2"/>
      <c r="B54" s="32"/>
      <c r="C54" s="2"/>
    </row>
    <row r="55" spans="1:3" x14ac:dyDescent="0.2">
      <c r="A55" s="33"/>
      <c r="B55" s="34"/>
      <c r="C55" s="35"/>
    </row>
    <row r="56" spans="1:3" x14ac:dyDescent="0.2">
      <c r="A56" s="2"/>
      <c r="B56" s="36"/>
      <c r="C56" s="37"/>
    </row>
    <row r="57" spans="1:3" x14ac:dyDescent="0.2">
      <c r="A57" s="2"/>
      <c r="B57" s="38"/>
      <c r="C57" s="35"/>
    </row>
    <row r="58" spans="1:3" ht="15.75" x14ac:dyDescent="0.25">
      <c r="A58" s="39"/>
      <c r="B58" s="40"/>
      <c r="C58" s="35"/>
    </row>
    <row r="59" spans="1:3" x14ac:dyDescent="0.2">
      <c r="A59" s="41"/>
      <c r="B59" s="42"/>
      <c r="C59" s="35"/>
    </row>
    <row r="60" spans="1:3" x14ac:dyDescent="0.2">
      <c r="A60" s="43"/>
      <c r="B60" s="38"/>
      <c r="C60" s="2"/>
    </row>
    <row r="61" spans="1:3" x14ac:dyDescent="0.2">
      <c r="C61" s="2"/>
    </row>
    <row r="62" spans="1:3" x14ac:dyDescent="0.2">
      <c r="C62" s="2"/>
    </row>
    <row r="63" spans="1:3" x14ac:dyDescent="0.2">
      <c r="C63" s="2"/>
    </row>
    <row r="64" spans="1:3" x14ac:dyDescent="0.2">
      <c r="C64" s="2"/>
    </row>
  </sheetData>
  <mergeCells count="6">
    <mergeCell ref="A1:C1"/>
    <mergeCell ref="A2:C2"/>
    <mergeCell ref="A3:C3"/>
    <mergeCell ref="A4:C4"/>
    <mergeCell ref="A43:C43"/>
    <mergeCell ref="A44:C44"/>
  </mergeCells>
  <phoneticPr fontId="17" type="noConversion"/>
  <pageMargins left="0.75" right="0.75" top="1" bottom="1" header="0.5" footer="0.5"/>
  <pageSetup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Robert Starkston</cp:lastModifiedBy>
  <cp:lastPrinted>2010-12-31T21:54:15Z</cp:lastPrinted>
  <dcterms:created xsi:type="dcterms:W3CDTF">2010-12-31T21:06:29Z</dcterms:created>
  <dcterms:modified xsi:type="dcterms:W3CDTF">2026-04-15T16:19:22Z</dcterms:modified>
</cp:coreProperties>
</file>